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6" i="6"/>
  <c r="D405" i="6"/>
  <c r="J404" i="6"/>
  <c r="I404" i="6"/>
  <c r="H404" i="6"/>
  <c r="G404" i="6"/>
  <c r="F404" i="6"/>
  <c r="E404" i="6"/>
  <c r="D404" i="6"/>
  <c r="I403" i="6"/>
  <c r="G403" i="6"/>
  <c r="F403" i="6"/>
  <c r="E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J403" i="6" l="1"/>
  <c r="H403" i="6"/>
  <c r="D403" i="6" s="1"/>
  <c r="D407" i="6"/>
  <c r="D34" i="3" s="1"/>
  <c r="D381" i="6"/>
  <c r="D291" i="6"/>
  <c r="D20" i="3" s="1"/>
  <c r="E130" i="6"/>
  <c r="E25" i="2" s="1"/>
  <c r="D131" i="6"/>
  <c r="D26" i="2" s="1"/>
  <c r="D104" i="6"/>
  <c r="D18" i="2" s="1"/>
  <c r="G20" i="3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G15" i="3" l="1"/>
  <c r="D15" i="3" s="1"/>
  <c r="D130" i="6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G7" i="3" l="1"/>
  <c r="G6" i="3" s="1"/>
  <c r="G55" i="3" s="1"/>
  <c r="D228" i="6"/>
  <c r="J10" i="2"/>
  <c r="J42" i="2" s="1"/>
  <c r="G530" i="6"/>
  <c r="D530" i="6" s="1"/>
  <c r="D227" i="6"/>
  <c r="H16" i="6"/>
  <c r="D17" i="6"/>
  <c r="D11" i="2"/>
  <c r="F42" i="2"/>
  <c r="G42" i="2"/>
  <c r="D38" i="3"/>
  <c r="I6" i="3"/>
  <c r="I55" i="3" s="1"/>
  <c r="E6" i="3"/>
  <c r="D8" i="3"/>
  <c r="E10" i="2"/>
  <c r="D7" i="3" l="1"/>
  <c r="H218" i="6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<sst xmlns="http://schemas.openxmlformats.org/spreadsheetml/2006/main" count="924" uniqueCount="571">
  <si>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</si>
  <si>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</si>
  <si>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</si>
  <si>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</si>
  <si>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</si>
  <si>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</si>
  <si>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</si>
  <si>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</si>
  <si>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</si>
  <si>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</si>
  <si>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</si>
  <si>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</si>
  <si>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</si>
  <si>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</si>
  <si>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</si>
  <si>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</si>
  <si>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</si>
  <si>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</si>
  <si>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</si>
  <si>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</si>
  <si>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</si>
  <si>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</si>
  <si>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</si>
  <si>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</si>
  <si>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</si>
  <si>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</si>
  <si>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</si>
  <si>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</si>
  <si>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</si>
  <si>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</si>
  <si>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</si>
  <si>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</si>
  <si>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</si>
  <si>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</si>
  <si>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</si>
  <si>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</si>
  <si>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</si>
  <si>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</si>
  <si>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</si>
  <si>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</si>
  <si>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</si>
  <si>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</si>
  <si>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</si>
  <si>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</si>
  <si>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</si>
  <si>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</si>
  <si>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</si>
  <si>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</si>
  <si>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</si>
  <si>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</si>
  <si>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</si>
  <si>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</si>
  <si>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</si>
  <si>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</si>
  <si>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</si>
  <si>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</si>
  <si>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</si>
  <si>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</si>
  <si>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</si>
  <si>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</si>
  <si>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</si>
  <si>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</si>
  <si>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</si>
  <si>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</si>
  <si>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</si>
  <si>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</si>
  <si>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</si>
  <si>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</si>
  <si>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</si>
  <si>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</si>
  <si>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</si>
  <si>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</si>
  <si>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</si>
  <si>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</si>
  <si>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</si>
  <si>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</si>
  <si>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</si>
  <si>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</si>
  <si>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</si>
  <si>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</si>
  <si>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</si>
  <si>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</si>
  <si>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</si>
  <si>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</si>
  <si>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</si>
  <si>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</si>
  <si>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</si>
  <si>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</si>
  <si>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</si>
  <si>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</si>
  <si>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</si>
  <si>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</si>
  <si>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</si>
  <si>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</si>
  <si>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</si>
  <si>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</si>
  <si>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</si>
  <si>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</si>
  <si>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</si>
  <si>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</si>
  <si>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</si>
  <si>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</si>
  <si>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</si>
  <si>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</si>
  <si>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</si>
  <si>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</si>
  <si>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</si>
  <si>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</si>
  <si>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</si>
  <si>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</si>
  <si>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</si>
  <si>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</si>
  <si>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</si>
  <si>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</si>
  <si>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</si>
  <si>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</si>
  <si>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</si>
  <si>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</si>
  <si>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</si>
  <si>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</si>
  <si>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</si>
  <si>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</si>
  <si>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</si>
  <si>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</si>
  <si>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</si>
  <si>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</si>
  <si>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</si>
  <si>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</si>
  <si>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</si>
  <si>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</si>
  <si>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</si>
  <si>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</si>
  <si>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</si>
  <si>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</si>
  <si>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</si>
  <si>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</si>
  <si>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</si>
  <si>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</si>
  <si>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</si>
  <si>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</si>
  <si>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</si>
  <si>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</si>
  <si>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</si>
  <si>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</si>
  <si>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</si>
  <si>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</si>
  <si>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</si>
  <si>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</si>
  <si>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</si>
  <si>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</si>
  <si>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</si>
  <si>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</si>
  <si>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</si>
  <si>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</si>
  <si>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</si>
  <si>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</si>
  <si>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</si>
  <si>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</si>
  <si>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</si>
  <si>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</si>
  <si>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</si>
  <si>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</si>
  <si>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</si>
  <si>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</si>
  <si>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</si>
  <si>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</si>
  <si>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</si>
  <si>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</si>
  <si>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</si>
  <si>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</si>
  <si>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</si>
  <si>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</si>
  <si>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</si>
  <si>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</si>
  <si>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</si>
  <si>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</si>
  <si>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</si>
  <si>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</si>
  <si>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</si>
  <si>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</si>
  <si>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</si>
  <si>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</si>
  <si>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</si>
  <si>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</si>
  <si>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</si>
  <si>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</si>
  <si>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</si>
  <si>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</si>
  <si>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</si>
  <si>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</si>
  <si>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</si>
  <si>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</si>
  <si>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</si>
  <si>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</si>
  <si>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</si>
  <si>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</si>
  <si>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</si>
  <si>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</si>
  <si>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</si>
  <si>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</si>
  <si>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</si>
  <si>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</si>
  <si>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</si>
  <si>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</si>
  <si>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</si>
  <si>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</si>
  <si>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</si>
  <si>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</si>
  <si>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</si>
  <si>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</si>
  <si>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</si>
  <si>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</si>
  <si>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</si>
  <si>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</si>
  <si>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</si>
  <si>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</si>
  <si>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</si>
  <si>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</si>
  <si>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</si>
  <si>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</si>
  <si>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</si>
  <si>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</si>
  <si>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</si>
  <si>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</si>
  <si>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</si>
  <si>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</si>
  <si>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</si>
  <si>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</si>
  <si>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</si>
  <si>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</si>
  <si>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</si>
  <si>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</si>
  <si>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</si>
  <si>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</si>
  <si>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</si>
  <si>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</si>
  <si>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</si>
  <si>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</si>
  <si>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</si>
  <si>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</si>
  <si>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</si>
  <si>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</si>
  <si>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</si>
  <si>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</si>
  <si>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</si>
  <si>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</si>
  <si>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</si>
  <si>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</si>
  <si>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</si>
  <si>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</si>
  <si>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</si>
  <si>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</si>
  <si>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</si>
  <si>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</si>
  <si>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</si>
  <si>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</si>
  <si>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</si>
  <si>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</si>
  <si>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</si>
  <si>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</si>
  <si>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</si>
  <si>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</si>
  <si>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</si>
  <si>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</si>
  <si>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</si>
  <si>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</si>
  <si>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</si>
  <si>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</si>
  <si>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</si>
  <si>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</si>
  <si>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</si>
  <si>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</si>
  <si>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</si>
  <si>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</si>
  <si>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</si>
  <si>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</si>
  <si>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</si>
  <si>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</si>
  <si>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</si>
  <si>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</si>
  <si>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</si>
  <si>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</si>
  <si>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</si>
  <si>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</si>
  <si>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</si>
  <si>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</si>
  <si>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</si>
  <si>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</si>
  <si>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</si>
  <si>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</si>
  <si>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</si>
  <si>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</si>
  <si>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</si>
  <si>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</si>
  <si>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</si>
  <si>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</si>
  <si>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</si>
  <si>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</si>
  <si>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</si>
  <si>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</si>
  <si>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</si>
  <si>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</si>
  <si>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</si>
  <si>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</si>
  <si>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</si>
  <si>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</si>
  <si>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</si>
  <si>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</si>
  <si>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</si>
  <si>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</si>
  <si>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</si>
  <si>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</si>
  <si>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</si>
  <si>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</si>
  <si>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</si>
  <si>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</si>
  <si>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</si>
  <si>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</si>
  <si>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</si>
  <si>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</si>
  <si>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</si>
  <si>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</si>
  <si>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</si>
  <si>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</si>
  <si>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</si>
  <si>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</si>
  <si>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</si>
  <si>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</si>
  <si>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</si>
  <si>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</si>
  <si>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</si>
  <si>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</si>
  <si>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</si>
  <si>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</si>
  <si>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</si>
  <si>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</si>
  <si>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</si>
  <si>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</si>
  <si>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</si>
  <si>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</si>
  <si>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</si>
  <si>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</si>
  <si>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</si>
  <si>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</si>
  <si>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</si>
  <si>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</si>
  <si>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</si>
  <si>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</si>
  <si>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</si>
  <si>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</si>
  <si>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</si>
  <si>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</si>
  <si>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</si>
  <si>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</si>
  <si>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</si>
  <si>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</si>
  <si>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</si>
  <si>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</si>
  <si>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</si>
  <si>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</si>
  <si>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</si>
  <si>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</si>
  <si>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</si>
  <si>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</si>
  <si>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</si>
  <si>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</si>
  <si>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</si>
  <si>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</si>
  <si>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</si>
  <si>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</si>
  <si>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</si>
  <si>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</si>
  <si>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</si>
  <si>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</si>
  <si>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</si>
  <si>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</si>
  <si>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</si>
  <si>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</si>
  <si>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</si>
  <si>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</si>
  <si>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</si>
  <si>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</si>
  <si>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</si>
  <si>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</si>
  <si>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</si>
  <si>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</si>
  <si>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</si>
  <si>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</si>
  <si>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</si>
  <si>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</si>
  <si>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</si>
  <si>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</si>
  <si>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</si>
  <si>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</si>
  <si>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</si>
  <si>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</si>
  <si>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</si>
  <si>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</si>
  <si>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</si>
  <si>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</si>
  <si>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</si>
  <si>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</si>
  <si>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</si>
  <si>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</si>
  <si>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</si>
  <si>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</si>
  <si>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</si>
  <si>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</si>
  <si>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</si>
  <si>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</si>
  <si>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</si>
  <si>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</si>
  <si>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</si>
  <si>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</si>
  <si>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</si>
  <si>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</si>
  <si>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</si>
  <si>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</si>
  <si>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</si>
  <si>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</si>
  <si>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</si>
  <si>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</si>
  <si>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</si>
  <si>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</si>
  <si>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</si>
  <si>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</si>
  <si>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</si>
  <si>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</si>
  <si>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</si>
  <si>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</si>
  <si>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</si>
  <si>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</si>
  <si>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</si>
  <si>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</si>
  <si>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</si>
  <si>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</si>
  <si>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</si>
  <si>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</si>
  <si>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</si>
  <si>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</si>
  <si>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</si>
  <si>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</si>
  <si>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</si>
  <si>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</si>
  <si>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</si>
  <si>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</si>
  <si>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</si>
  <si>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</si>
  <si>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</si>
  <si>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</si>
  <si>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</si>
  <si>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</si>
  <si>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</si>
  <si>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</si>
  <si>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</si>
  <si>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</si>
  <si>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</si>
  <si>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</si>
  <si>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</si>
  <si>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</si>
  <si>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</si>
  <si>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</si>
  <si>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</si>
  <si>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</si>
  <si>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</si>
  <si>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</si>
  <si>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</si>
  <si>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</si>
  <si>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</si>
  <si>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</si>
  <si>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</si>
  <si>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</si>
  <si>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</si>
  <si>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</si>
  <si>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</si>
  <si>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</si>
  <si>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</si>
  <si>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</si>
  <si>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</si>
  <si>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</si>
  <si>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</si>
  <si>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</si>
  <si>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</si>
  <si>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</si>
  <si>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</si>
  <si>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</si>
  <si>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</si>
  <si>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</si>
  <si>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</si>
  <si>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</si>
  <si>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</si>
  <si>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</si>
  <si>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</si>
  <si>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</si>
  <si>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</si>
  <si>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</si>
  <si>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</si>
  <si>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</si>
  <si>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</si>
  <si>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</si>
  <si>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</si>
  <si>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</si>
  <si>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</si>
  <si>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</si>
  <si>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</si>
  <si>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</si>
  <si>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</si>
  <si>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</si>
  <si>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</si>
  <si>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</si>
  <si>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</si>
  <si>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</si>
  <si>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</si>
  <si>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</si>
  <si>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</si>
  <si>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</si>
  <si>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</si>
  <si>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</si>
  <si>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</si>
  <si>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</si>
  <si>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</si>
  <si>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</si>
  <si>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</si>
  <si>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</si>
  <si>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</si>
  <si>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</si>
  <si>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</si>
  <si>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</si>
  <si>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</si>
  <si>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</si>
  <si>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</si>
  <si>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</si>
  <si>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</si>
  <si>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</si>
  <si>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</si>
  <si>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</si>
  <si>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</si>
  <si>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</si>
  <si>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</si>
  <si>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</si>
  <si>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</si>
  <si>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</si>
  <si>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</si>
  <si>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</si>
  <si>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</si>
  <si>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</si>
  <si>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</si>
  <si>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</si>
  <si>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</si>
  <si>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</si>
  <si>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</si>
  <si>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</si>
  <si>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</si>
  <si>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</si>
  <si>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</si>
  <si>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</si>
  <si>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</si>
  <si>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</si>
  <si>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</si>
  <si>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</si>
  <si>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</si>
  <si>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</si>
  <si>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</si>
  <si>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</si>
  <si>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</si>
  <si>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</si>
  <si>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</si>
  <si>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</si>
  <si>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27.05.2025.год.</t>
  </si>
  <si>
    <t>ТРЕЋА ИЗМЕНА ФИНАСИЈСКОГ ПЛАНА ЗА 2025. ГОДИНУ</t>
  </si>
  <si>
    <t>01-878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</si>
</sst>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workbookViewId="0">
      <selection activeCell="K3" sqref="K3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10" t="s">
        <v>554</v>
      </c>
      <c r="E1" s="111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12" t="s">
        <v>558</v>
      </c>
      <c r="E2" s="113"/>
      <c r="G2" s="107" t="s">
        <v>568</v>
      </c>
      <c r="H2" s="103"/>
      <c r="I2" s="109" t="s">
        <v>570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32" t="s">
        <v>569</v>
      </c>
      <c r="D4" s="132"/>
      <c r="E4" s="132"/>
      <c r="F4" s="132"/>
      <c r="G4" s="132"/>
      <c r="H4" s="132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33" t="s">
        <v>2</v>
      </c>
      <c r="B12" s="135" t="s">
        <v>3</v>
      </c>
      <c r="C12" s="135" t="s">
        <v>4</v>
      </c>
      <c r="D12" s="135" t="s">
        <v>5</v>
      </c>
      <c r="E12" s="135"/>
      <c r="F12" s="135"/>
      <c r="G12" s="135"/>
      <c r="H12" s="135"/>
      <c r="I12" s="135"/>
      <c r="J12" s="137"/>
    </row>
    <row r="13" spans="1:13" x14ac:dyDescent="0.25">
      <c r="A13" s="134"/>
      <c r="B13" s="130"/>
      <c r="C13" s="136"/>
      <c r="D13" s="129" t="s">
        <v>6</v>
      </c>
      <c r="E13" s="130" t="s">
        <v>7</v>
      </c>
      <c r="F13" s="130"/>
      <c r="G13" s="130"/>
      <c r="H13" s="130"/>
      <c r="I13" s="130" t="s">
        <v>8</v>
      </c>
      <c r="J13" s="131" t="s">
        <v>9</v>
      </c>
    </row>
    <row r="14" spans="1:13" ht="51" x14ac:dyDescent="0.25">
      <c r="A14" s="134"/>
      <c r="B14" s="130"/>
      <c r="C14" s="136"/>
      <c r="D14" s="129"/>
      <c r="E14" s="14" t="s">
        <v>10</v>
      </c>
      <c r="F14" s="14" t="s">
        <v>11</v>
      </c>
      <c r="G14" s="14" t="s">
        <v>12</v>
      </c>
      <c r="H14" s="14" t="s">
        <v>13</v>
      </c>
      <c r="I14" s="130"/>
      <c r="J14" s="131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419500</v>
      </c>
      <c r="E16" s="22">
        <f t="shared" ref="E16:J16" si="0">E17+E141</f>
        <v>7700</v>
      </c>
      <c r="F16" s="22">
        <f t="shared" si="0"/>
        <v>0</v>
      </c>
      <c r="G16" s="22">
        <f t="shared" si="0"/>
        <v>20000</v>
      </c>
      <c r="H16" s="22">
        <f t="shared" si="0"/>
        <v>382500</v>
      </c>
      <c r="I16" s="22">
        <f t="shared" si="0"/>
        <v>0</v>
      </c>
      <c r="J16" s="23">
        <f t="shared" si="0"/>
        <v>9300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419450</v>
      </c>
      <c r="E17" s="22">
        <f t="shared" ref="E17:J17" si="2">E18+E70+E84+E96+E125+E130+E134</f>
        <v>7700</v>
      </c>
      <c r="F17" s="22">
        <f t="shared" si="2"/>
        <v>0</v>
      </c>
      <c r="G17" s="22">
        <f t="shared" si="2"/>
        <v>20000</v>
      </c>
      <c r="H17" s="22">
        <f t="shared" si="2"/>
        <v>382500</v>
      </c>
      <c r="I17" s="22">
        <f t="shared" si="2"/>
        <v>0</v>
      </c>
      <c r="J17" s="23">
        <f t="shared" si="2"/>
        <v>9250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27" t="s">
        <v>2</v>
      </c>
      <c r="B21" s="128" t="s">
        <v>3</v>
      </c>
      <c r="C21" s="129" t="s">
        <v>4</v>
      </c>
      <c r="D21" s="130" t="s">
        <v>5</v>
      </c>
      <c r="E21" s="130"/>
      <c r="F21" s="130"/>
      <c r="G21" s="130"/>
      <c r="H21" s="130"/>
      <c r="I21" s="130"/>
      <c r="J21" s="131"/>
    </row>
    <row r="22" spans="1:10" x14ac:dyDescent="0.25">
      <c r="A22" s="127"/>
      <c r="B22" s="128"/>
      <c r="C22" s="129"/>
      <c r="D22" s="129" t="s">
        <v>6</v>
      </c>
      <c r="E22" s="130" t="s">
        <v>7</v>
      </c>
      <c r="F22" s="130"/>
      <c r="G22" s="130"/>
      <c r="H22" s="130"/>
      <c r="I22" s="130" t="s">
        <v>8</v>
      </c>
      <c r="J22" s="131" t="s">
        <v>9</v>
      </c>
    </row>
    <row r="23" spans="1:10" ht="51" x14ac:dyDescent="0.25">
      <c r="A23" s="127"/>
      <c r="B23" s="128"/>
      <c r="C23" s="129"/>
      <c r="D23" s="129"/>
      <c r="E23" s="14" t="s">
        <v>10</v>
      </c>
      <c r="F23" s="14" t="s">
        <v>11</v>
      </c>
      <c r="G23" s="14" t="s">
        <v>12</v>
      </c>
      <c r="H23" s="14" t="s">
        <v>13</v>
      </c>
      <c r="I23" s="130"/>
      <c r="J23" s="131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27" t="s">
        <v>2</v>
      </c>
      <c r="B53" s="128" t="s">
        <v>3</v>
      </c>
      <c r="C53" s="129" t="s">
        <v>4</v>
      </c>
      <c r="D53" s="130" t="s">
        <v>5</v>
      </c>
      <c r="E53" s="130"/>
      <c r="F53" s="130"/>
      <c r="G53" s="130"/>
      <c r="H53" s="130"/>
      <c r="I53" s="130"/>
      <c r="J53" s="131"/>
    </row>
    <row r="54" spans="1:10" x14ac:dyDescent="0.25">
      <c r="A54" s="127"/>
      <c r="B54" s="128"/>
      <c r="C54" s="129"/>
      <c r="D54" s="129" t="s">
        <v>6</v>
      </c>
      <c r="E54" s="130" t="s">
        <v>7</v>
      </c>
      <c r="F54" s="130"/>
      <c r="G54" s="130"/>
      <c r="H54" s="130"/>
      <c r="I54" s="130" t="s">
        <v>8</v>
      </c>
      <c r="J54" s="131" t="s">
        <v>9</v>
      </c>
    </row>
    <row r="55" spans="1:10" ht="51" x14ac:dyDescent="0.25">
      <c r="A55" s="127"/>
      <c r="B55" s="128"/>
      <c r="C55" s="129"/>
      <c r="D55" s="129"/>
      <c r="E55" s="14" t="s">
        <v>10</v>
      </c>
      <c r="F55" s="14" t="s">
        <v>11</v>
      </c>
      <c r="G55" s="14" t="s">
        <v>12</v>
      </c>
      <c r="H55" s="14" t="s">
        <v>13</v>
      </c>
      <c r="I55" s="130"/>
      <c r="J55" s="131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27" t="s">
        <v>2</v>
      </c>
      <c r="B80" s="128" t="s">
        <v>3</v>
      </c>
      <c r="C80" s="129" t="s">
        <v>4</v>
      </c>
      <c r="D80" s="130" t="s">
        <v>5</v>
      </c>
      <c r="E80" s="130"/>
      <c r="F80" s="130"/>
      <c r="G80" s="130"/>
      <c r="H80" s="130"/>
      <c r="I80" s="130"/>
      <c r="J80" s="131"/>
    </row>
    <row r="81" spans="1:10" x14ac:dyDescent="0.25">
      <c r="A81" s="127"/>
      <c r="B81" s="128"/>
      <c r="C81" s="129"/>
      <c r="D81" s="129" t="s">
        <v>6</v>
      </c>
      <c r="E81" s="130" t="s">
        <v>7</v>
      </c>
      <c r="F81" s="130"/>
      <c r="G81" s="130"/>
      <c r="H81" s="130"/>
      <c r="I81" s="130" t="s">
        <v>8</v>
      </c>
      <c r="J81" s="131" t="s">
        <v>9</v>
      </c>
    </row>
    <row r="82" spans="1:10" ht="51" x14ac:dyDescent="0.25">
      <c r="A82" s="127"/>
      <c r="B82" s="128"/>
      <c r="C82" s="129"/>
      <c r="D82" s="129"/>
      <c r="E82" s="14" t="s">
        <v>10</v>
      </c>
      <c r="F82" s="14" t="s">
        <v>11</v>
      </c>
      <c r="G82" s="14" t="s">
        <v>12</v>
      </c>
      <c r="H82" s="14" t="s">
        <v>13</v>
      </c>
      <c r="I82" s="130"/>
      <c r="J82" s="131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10250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9250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9000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9000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1500</v>
      </c>
      <c r="E105" s="35"/>
      <c r="F105" s="35"/>
      <c r="G105" s="35"/>
      <c r="H105" s="35"/>
      <c r="I105" s="35"/>
      <c r="J105" s="36">
        <v>1500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7500</v>
      </c>
      <c r="E107" s="35"/>
      <c r="F107" s="35"/>
      <c r="G107" s="35"/>
      <c r="H107" s="35"/>
      <c r="I107" s="35"/>
      <c r="J107" s="36">
        <v>7500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27" t="s">
        <v>2</v>
      </c>
      <c r="B110" s="128" t="s">
        <v>3</v>
      </c>
      <c r="C110" s="129" t="s">
        <v>4</v>
      </c>
      <c r="D110" s="130" t="s">
        <v>5</v>
      </c>
      <c r="E110" s="130"/>
      <c r="F110" s="130"/>
      <c r="G110" s="130"/>
      <c r="H110" s="130"/>
      <c r="I110" s="130"/>
      <c r="J110" s="131"/>
    </row>
    <row r="111" spans="1:10" x14ac:dyDescent="0.25">
      <c r="A111" s="127"/>
      <c r="B111" s="128"/>
      <c r="C111" s="129"/>
      <c r="D111" s="129" t="s">
        <v>6</v>
      </c>
      <c r="E111" s="130" t="s">
        <v>7</v>
      </c>
      <c r="F111" s="130"/>
      <c r="G111" s="130"/>
      <c r="H111" s="130"/>
      <c r="I111" s="130" t="s">
        <v>8</v>
      </c>
      <c r="J111" s="131" t="s">
        <v>9</v>
      </c>
    </row>
    <row r="112" spans="1:10" ht="51" x14ac:dyDescent="0.25">
      <c r="A112" s="127"/>
      <c r="B112" s="128"/>
      <c r="C112" s="129"/>
      <c r="D112" s="129"/>
      <c r="E112" s="14" t="s">
        <v>10</v>
      </c>
      <c r="F112" s="14" t="s">
        <v>11</v>
      </c>
      <c r="G112" s="14" t="s">
        <v>12</v>
      </c>
      <c r="H112" s="14" t="s">
        <v>13</v>
      </c>
      <c r="I112" s="130"/>
      <c r="J112" s="131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250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250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250</v>
      </c>
      <c r="E124" s="35"/>
      <c r="F124" s="35"/>
      <c r="G124" s="35"/>
      <c r="H124" s="35"/>
      <c r="I124" s="35"/>
      <c r="J124" s="36">
        <v>250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389200</v>
      </c>
      <c r="E130" s="22">
        <f t="shared" ref="E130:J130" si="29">E131</f>
        <v>7700</v>
      </c>
      <c r="F130" s="22">
        <f t="shared" si="29"/>
        <v>0</v>
      </c>
      <c r="G130" s="22">
        <f t="shared" si="29"/>
        <v>0</v>
      </c>
      <c r="H130" s="22">
        <f t="shared" si="29"/>
        <v>381500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389200</v>
      </c>
      <c r="E131" s="22">
        <f t="shared" ref="E131:J131" si="30">E132+E133</f>
        <v>7700</v>
      </c>
      <c r="F131" s="22">
        <f t="shared" si="30"/>
        <v>0</v>
      </c>
      <c r="G131" s="22">
        <f t="shared" si="30"/>
        <v>0</v>
      </c>
      <c r="H131" s="22">
        <f t="shared" si="30"/>
        <v>381500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389200</v>
      </c>
      <c r="E132" s="35">
        <v>7700</v>
      </c>
      <c r="F132" s="35"/>
      <c r="G132" s="35"/>
      <c r="H132" s="35">
        <v>381500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27" t="s">
        <v>2</v>
      </c>
      <c r="B136" s="128" t="s">
        <v>3</v>
      </c>
      <c r="C136" s="129" t="s">
        <v>4</v>
      </c>
      <c r="D136" s="130" t="s">
        <v>5</v>
      </c>
      <c r="E136" s="130"/>
      <c r="F136" s="130"/>
      <c r="G136" s="130"/>
      <c r="H136" s="130"/>
      <c r="I136" s="130"/>
      <c r="J136" s="131"/>
    </row>
    <row r="137" spans="1:10" x14ac:dyDescent="0.25">
      <c r="A137" s="127"/>
      <c r="B137" s="128"/>
      <c r="C137" s="129"/>
      <c r="D137" s="129" t="s">
        <v>6</v>
      </c>
      <c r="E137" s="130" t="s">
        <v>7</v>
      </c>
      <c r="F137" s="130"/>
      <c r="G137" s="130"/>
      <c r="H137" s="130"/>
      <c r="I137" s="130" t="s">
        <v>8</v>
      </c>
      <c r="J137" s="131" t="s">
        <v>9</v>
      </c>
    </row>
    <row r="138" spans="1:10" ht="51" x14ac:dyDescent="0.25">
      <c r="A138" s="127"/>
      <c r="B138" s="128"/>
      <c r="C138" s="129"/>
      <c r="D138" s="129"/>
      <c r="E138" s="14" t="s">
        <v>10</v>
      </c>
      <c r="F138" s="14" t="s">
        <v>11</v>
      </c>
      <c r="G138" s="14" t="s">
        <v>12</v>
      </c>
      <c r="H138" s="14" t="s">
        <v>13</v>
      </c>
      <c r="I138" s="130"/>
      <c r="J138" s="131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27" t="s">
        <v>2</v>
      </c>
      <c r="B163" s="128" t="s">
        <v>3</v>
      </c>
      <c r="C163" s="129" t="s">
        <v>4</v>
      </c>
      <c r="D163" s="130" t="s">
        <v>5</v>
      </c>
      <c r="E163" s="130"/>
      <c r="F163" s="130"/>
      <c r="G163" s="130"/>
      <c r="H163" s="130"/>
      <c r="I163" s="130"/>
      <c r="J163" s="131"/>
    </row>
    <row r="164" spans="1:10" x14ac:dyDescent="0.25">
      <c r="A164" s="127"/>
      <c r="B164" s="128"/>
      <c r="C164" s="129"/>
      <c r="D164" s="129" t="s">
        <v>6</v>
      </c>
      <c r="E164" s="130" t="s">
        <v>7</v>
      </c>
      <c r="F164" s="130"/>
      <c r="G164" s="130"/>
      <c r="H164" s="130"/>
      <c r="I164" s="130" t="s">
        <v>8</v>
      </c>
      <c r="J164" s="131" t="s">
        <v>9</v>
      </c>
    </row>
    <row r="165" spans="1:10" ht="51" x14ac:dyDescent="0.25">
      <c r="A165" s="127"/>
      <c r="B165" s="128"/>
      <c r="C165" s="129"/>
      <c r="D165" s="129"/>
      <c r="E165" s="14" t="s">
        <v>10</v>
      </c>
      <c r="F165" s="14" t="s">
        <v>11</v>
      </c>
      <c r="G165" s="14" t="s">
        <v>12</v>
      </c>
      <c r="H165" s="14" t="s">
        <v>13</v>
      </c>
      <c r="I165" s="130"/>
      <c r="J165" s="131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27" t="s">
        <v>2</v>
      </c>
      <c r="B189" s="128" t="s">
        <v>3</v>
      </c>
      <c r="C189" s="129" t="s">
        <v>4</v>
      </c>
      <c r="D189" s="130" t="s">
        <v>5</v>
      </c>
      <c r="E189" s="130"/>
      <c r="F189" s="130"/>
      <c r="G189" s="130"/>
      <c r="H189" s="130"/>
      <c r="I189" s="130"/>
      <c r="J189" s="131"/>
    </row>
    <row r="190" spans="1:10" x14ac:dyDescent="0.25">
      <c r="A190" s="127"/>
      <c r="B190" s="128"/>
      <c r="C190" s="129"/>
      <c r="D190" s="129" t="s">
        <v>6</v>
      </c>
      <c r="E190" s="130" t="s">
        <v>7</v>
      </c>
      <c r="F190" s="130"/>
      <c r="G190" s="130"/>
      <c r="H190" s="130"/>
      <c r="I190" s="130" t="s">
        <v>8</v>
      </c>
      <c r="J190" s="131" t="s">
        <v>9</v>
      </c>
    </row>
    <row r="191" spans="1:10" ht="51" x14ac:dyDescent="0.25">
      <c r="A191" s="127"/>
      <c r="B191" s="128"/>
      <c r="C191" s="129"/>
      <c r="D191" s="129"/>
      <c r="E191" s="14" t="s">
        <v>10</v>
      </c>
      <c r="F191" s="14" t="s">
        <v>11</v>
      </c>
      <c r="G191" s="14" t="s">
        <v>12</v>
      </c>
      <c r="H191" s="14" t="s">
        <v>13</v>
      </c>
      <c r="I191" s="130"/>
      <c r="J191" s="131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27" t="s">
        <v>2</v>
      </c>
      <c r="B211" s="128" t="s">
        <v>3</v>
      </c>
      <c r="C211" s="129" t="s">
        <v>4</v>
      </c>
      <c r="D211" s="130" t="s">
        <v>5</v>
      </c>
      <c r="E211" s="130"/>
      <c r="F211" s="130"/>
      <c r="G211" s="130"/>
      <c r="H211" s="130"/>
      <c r="I211" s="130"/>
      <c r="J211" s="131"/>
    </row>
    <row r="212" spans="1:10" x14ac:dyDescent="0.25">
      <c r="A212" s="127"/>
      <c r="B212" s="128"/>
      <c r="C212" s="129"/>
      <c r="D212" s="129" t="s">
        <v>6</v>
      </c>
      <c r="E212" s="130" t="s">
        <v>7</v>
      </c>
      <c r="F212" s="130"/>
      <c r="G212" s="130"/>
      <c r="H212" s="130"/>
      <c r="I212" s="130" t="s">
        <v>8</v>
      </c>
      <c r="J212" s="131" t="s">
        <v>9</v>
      </c>
    </row>
    <row r="213" spans="1:10" ht="51" x14ac:dyDescent="0.25">
      <c r="A213" s="127"/>
      <c r="B213" s="128"/>
      <c r="C213" s="129"/>
      <c r="D213" s="129"/>
      <c r="E213" s="14" t="s">
        <v>10</v>
      </c>
      <c r="F213" s="14" t="s">
        <v>11</v>
      </c>
      <c r="G213" s="14" t="s">
        <v>12</v>
      </c>
      <c r="H213" s="14" t="s">
        <v>13</v>
      </c>
      <c r="I213" s="130"/>
      <c r="J213" s="131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419500</v>
      </c>
      <c r="E218" s="44">
        <f t="shared" ref="E218:J218" si="57">E16+E170</f>
        <v>7700</v>
      </c>
      <c r="F218" s="44">
        <f t="shared" si="57"/>
        <v>0</v>
      </c>
      <c r="G218" s="44">
        <f t="shared" si="57"/>
        <v>20000</v>
      </c>
      <c r="H218" s="44">
        <f t="shared" si="57"/>
        <v>382500</v>
      </c>
      <c r="I218" s="44">
        <f t="shared" si="57"/>
        <v>0</v>
      </c>
      <c r="J218" s="45">
        <f t="shared" si="57"/>
        <v>9300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5"/>
      <c r="F223" s="125"/>
      <c r="G223" s="125"/>
      <c r="H223" s="125"/>
      <c r="I223" s="125"/>
      <c r="J223" s="126"/>
    </row>
    <row r="224" spans="1:10" x14ac:dyDescent="0.25">
      <c r="A224" s="122"/>
      <c r="B224" s="118"/>
      <c r="C224" s="124"/>
      <c r="D224" s="117" t="s">
        <v>197</v>
      </c>
      <c r="E224" s="117" t="s">
        <v>198</v>
      </c>
      <c r="F224" s="118"/>
      <c r="G224" s="118"/>
      <c r="H224" s="118"/>
      <c r="I224" s="117" t="s">
        <v>8</v>
      </c>
      <c r="J224" s="120" t="s">
        <v>9</v>
      </c>
    </row>
    <row r="225" spans="1:10" ht="51" x14ac:dyDescent="0.25">
      <c r="A225" s="122"/>
      <c r="B225" s="118"/>
      <c r="C225" s="124"/>
      <c r="D225" s="118"/>
      <c r="E225" s="51" t="s">
        <v>199</v>
      </c>
      <c r="F225" s="51" t="s">
        <v>11</v>
      </c>
      <c r="G225" s="51" t="s">
        <v>12</v>
      </c>
      <c r="H225" s="51" t="s">
        <v>13</v>
      </c>
      <c r="I225" s="118"/>
      <c r="J225" s="119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419500</v>
      </c>
      <c r="E227" s="22">
        <f t="shared" ref="E227:J227" si="59">E228+E424</f>
        <v>7700</v>
      </c>
      <c r="F227" s="22">
        <f t="shared" si="59"/>
        <v>0</v>
      </c>
      <c r="G227" s="22">
        <f t="shared" si="59"/>
        <v>20000</v>
      </c>
      <c r="H227" s="22">
        <f t="shared" si="59"/>
        <v>382500</v>
      </c>
      <c r="I227" s="22">
        <f t="shared" si="59"/>
        <v>0</v>
      </c>
      <c r="J227" s="23">
        <f t="shared" si="59"/>
        <v>9300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408700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17500</v>
      </c>
      <c r="H228" s="22">
        <f t="shared" si="60"/>
        <v>382500</v>
      </c>
      <c r="I228" s="22">
        <f t="shared" si="60"/>
        <v>0</v>
      </c>
      <c r="J228" s="23">
        <f t="shared" si="60"/>
        <v>8700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326935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150</v>
      </c>
      <c r="H229" s="22">
        <f t="shared" si="61"/>
        <v>324796</v>
      </c>
      <c r="I229" s="22">
        <f t="shared" si="61"/>
        <v>0</v>
      </c>
      <c r="J229" s="23">
        <f t="shared" si="61"/>
        <v>1989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269505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268203</v>
      </c>
      <c r="I230" s="22">
        <f t="shared" si="62"/>
        <v>0</v>
      </c>
      <c r="J230" s="23">
        <f t="shared" si="62"/>
        <v>1302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269505</v>
      </c>
      <c r="E231" s="35"/>
      <c r="F231" s="35"/>
      <c r="G231" s="35"/>
      <c r="H231" s="35">
        <v>268203</v>
      </c>
      <c r="I231" s="35"/>
      <c r="J231" s="36">
        <v>1302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40830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40633</v>
      </c>
      <c r="I232" s="22">
        <f t="shared" si="63"/>
        <v>0</v>
      </c>
      <c r="J232" s="23">
        <f t="shared" si="63"/>
        <v>197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26950</v>
      </c>
      <c r="E233" s="35"/>
      <c r="F233" s="35"/>
      <c r="G233" s="35"/>
      <c r="H233" s="35">
        <v>26820</v>
      </c>
      <c r="I233" s="35"/>
      <c r="J233" s="36">
        <v>130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13880</v>
      </c>
      <c r="E234" s="35"/>
      <c r="F234" s="35"/>
      <c r="G234" s="35"/>
      <c r="H234" s="35">
        <v>13813</v>
      </c>
      <c r="I234" s="35"/>
      <c r="J234" s="36">
        <v>67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250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250</v>
      </c>
      <c r="E237" s="35"/>
      <c r="F237" s="35"/>
      <c r="G237" s="35"/>
      <c r="H237" s="35"/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4155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90</v>
      </c>
      <c r="H238" s="22">
        <f t="shared" si="65"/>
        <v>3965</v>
      </c>
      <c r="I238" s="22">
        <f t="shared" si="65"/>
        <v>0</v>
      </c>
      <c r="J238" s="23">
        <f t="shared" si="65"/>
        <v>100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v>100</v>
      </c>
      <c r="E239" s="35"/>
      <c r="F239" s="35"/>
      <c r="G239" s="35"/>
      <c r="H239" s="35"/>
      <c r="I239" s="35"/>
      <c r="J239" s="36">
        <v>100</v>
      </c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2880</v>
      </c>
      <c r="E241" s="35"/>
      <c r="F241" s="35"/>
      <c r="G241" s="35"/>
      <c r="H241" s="35">
        <v>2880</v>
      </c>
      <c r="I241" s="35"/>
      <c r="J241" s="36"/>
    </row>
    <row r="242" spans="1:10" x14ac:dyDescent="0.25">
      <c r="A242" s="114" t="s">
        <v>2</v>
      </c>
      <c r="B242" s="115" t="s">
        <v>3</v>
      </c>
      <c r="C242" s="116" t="s">
        <v>4</v>
      </c>
      <c r="D242" s="117" t="s">
        <v>196</v>
      </c>
      <c r="E242" s="118"/>
      <c r="F242" s="118"/>
      <c r="G242" s="118"/>
      <c r="H242" s="118"/>
      <c r="I242" s="118"/>
      <c r="J242" s="119"/>
    </row>
    <row r="243" spans="1:10" x14ac:dyDescent="0.25">
      <c r="A243" s="114"/>
      <c r="B243" s="115"/>
      <c r="C243" s="116"/>
      <c r="D243" s="117" t="s">
        <v>197</v>
      </c>
      <c r="E243" s="117" t="s">
        <v>198</v>
      </c>
      <c r="F243" s="118"/>
      <c r="G243" s="118"/>
      <c r="H243" s="118"/>
      <c r="I243" s="117" t="s">
        <v>8</v>
      </c>
      <c r="J243" s="120" t="s">
        <v>9</v>
      </c>
    </row>
    <row r="244" spans="1:10" ht="51" x14ac:dyDescent="0.25">
      <c r="A244" s="114"/>
      <c r="B244" s="115"/>
      <c r="C244" s="116"/>
      <c r="D244" s="118"/>
      <c r="E244" s="51" t="s">
        <v>199</v>
      </c>
      <c r="F244" s="51" t="s">
        <v>11</v>
      </c>
      <c r="G244" s="51" t="s">
        <v>12</v>
      </c>
      <c r="H244" s="51" t="s">
        <v>13</v>
      </c>
      <c r="I244" s="118"/>
      <c r="J244" s="119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1175</v>
      </c>
      <c r="E246" s="35"/>
      <c r="F246" s="35"/>
      <c r="G246" s="35">
        <v>90</v>
      </c>
      <c r="H246" s="35">
        <v>1085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8750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8610</v>
      </c>
      <c r="I247" s="22">
        <f t="shared" si="66"/>
        <v>0</v>
      </c>
      <c r="J247" s="23">
        <f t="shared" si="66"/>
        <v>140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8750</v>
      </c>
      <c r="E248" s="35"/>
      <c r="F248" s="35"/>
      <c r="G248" s="35"/>
      <c r="H248" s="35">
        <v>8610</v>
      </c>
      <c r="I248" s="35"/>
      <c r="J248" s="36">
        <v>140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3445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60</v>
      </c>
      <c r="H249" s="59">
        <f t="shared" si="67"/>
        <v>3385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3445</v>
      </c>
      <c r="E250" s="35"/>
      <c r="F250" s="35"/>
      <c r="G250" s="35">
        <v>60</v>
      </c>
      <c r="H250" s="35">
        <v>3385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79450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17350</v>
      </c>
      <c r="H255" s="22">
        <f t="shared" si="70"/>
        <v>55994</v>
      </c>
      <c r="I255" s="22">
        <f t="shared" si="70"/>
        <v>0</v>
      </c>
      <c r="J255" s="23">
        <f t="shared" si="70"/>
        <v>6106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13950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0</v>
      </c>
      <c r="H256" s="22">
        <f>SUM(H257:H263)</f>
        <v>12347</v>
      </c>
      <c r="I256" s="22">
        <f t="shared" si="71"/>
        <v>0</v>
      </c>
      <c r="J256" s="23">
        <f>SUM(J257:J263)</f>
        <v>1603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400</v>
      </c>
      <c r="I257" s="35"/>
      <c r="J257" s="103">
        <v>50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8800</v>
      </c>
      <c r="E258" s="35"/>
      <c r="F258" s="35"/>
      <c r="G258" s="35"/>
      <c r="H258">
        <v>7797</v>
      </c>
      <c r="I258" s="35"/>
      <c r="J258" s="36">
        <v>1003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1750</v>
      </c>
      <c r="E259" s="35"/>
      <c r="F259" s="35"/>
      <c r="G259" s="35"/>
      <c r="H259" s="35">
        <v>1450</v>
      </c>
      <c r="I259" s="35"/>
      <c r="J259" s="36">
        <v>300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1600</v>
      </c>
      <c r="E260" s="35"/>
      <c r="F260" s="35"/>
      <c r="G260" s="35"/>
      <c r="H260" s="35">
        <v>1550</v>
      </c>
      <c r="I260" s="35"/>
      <c r="J260" s="36">
        <v>50</v>
      </c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1150</v>
      </c>
      <c r="E261" s="35"/>
      <c r="F261" s="35"/>
      <c r="G261" s="35"/>
      <c r="H261" s="35">
        <v>1150</v>
      </c>
      <c r="I261" s="35"/>
      <c r="J261" s="36"/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200</v>
      </c>
      <c r="E263" s="35"/>
      <c r="F263" s="35"/>
      <c r="G263" s="35"/>
      <c r="H263" s="35"/>
      <c r="I263" s="35"/>
      <c r="J263" s="36">
        <v>200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550</v>
      </c>
      <c r="E265" s="35"/>
      <c r="F265" s="35"/>
      <c r="G265" s="35"/>
      <c r="H265" s="35"/>
      <c r="I265" s="35"/>
      <c r="J265" s="36">
        <v>550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50</v>
      </c>
      <c r="E269" s="35"/>
      <c r="F269" s="35"/>
      <c r="G269" s="35"/>
      <c r="H269" s="35"/>
      <c r="I269" s="35"/>
      <c r="J269" s="36">
        <v>50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10250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6250</v>
      </c>
      <c r="H270" s="22">
        <f t="shared" si="73"/>
        <v>2665</v>
      </c>
      <c r="I270" s="22">
        <f t="shared" si="73"/>
        <v>0</v>
      </c>
      <c r="J270" s="23">
        <f t="shared" si="73"/>
        <v>1335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2550</v>
      </c>
      <c r="E272" s="35"/>
      <c r="F272" s="35"/>
      <c r="G272" s="35">
        <v>200</v>
      </c>
      <c r="H272" s="35">
        <v>2050</v>
      </c>
      <c r="I272" s="35"/>
      <c r="J272" s="36">
        <v>300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2165</v>
      </c>
      <c r="E273" s="35"/>
      <c r="F273" s="35"/>
      <c r="G273" s="35">
        <v>1300</v>
      </c>
      <c r="H273" s="35">
        <v>615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v>150</v>
      </c>
      <c r="E274" s="35"/>
      <c r="F274" s="35"/>
      <c r="G274" s="35"/>
      <c r="H274" s="35"/>
      <c r="I274" s="35"/>
      <c r="J274" s="103">
        <v>150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350</v>
      </c>
      <c r="E277" s="35"/>
      <c r="F277" s="35"/>
      <c r="G277" s="35"/>
      <c r="H277" s="35"/>
      <c r="I277" s="35"/>
      <c r="J277" s="36">
        <v>350</v>
      </c>
    </row>
    <row r="278" spans="1:10" x14ac:dyDescent="0.25">
      <c r="A278" s="114" t="s">
        <v>2</v>
      </c>
      <c r="B278" s="115" t="s">
        <v>3</v>
      </c>
      <c r="C278" s="116" t="s">
        <v>4</v>
      </c>
      <c r="D278" s="117" t="s">
        <v>196</v>
      </c>
      <c r="E278" s="118"/>
      <c r="F278" s="118"/>
      <c r="G278" s="118"/>
      <c r="H278" s="118"/>
      <c r="I278" s="118"/>
      <c r="J278" s="119"/>
    </row>
    <row r="279" spans="1:10" x14ac:dyDescent="0.25">
      <c r="A279" s="114"/>
      <c r="B279" s="115"/>
      <c r="C279" s="116"/>
      <c r="D279" s="117" t="s">
        <v>197</v>
      </c>
      <c r="E279" s="117" t="s">
        <v>198</v>
      </c>
      <c r="F279" s="118"/>
      <c r="G279" s="118"/>
      <c r="H279" s="118"/>
      <c r="I279" s="117" t="s">
        <v>8</v>
      </c>
      <c r="J279" s="120" t="s">
        <v>9</v>
      </c>
    </row>
    <row r="280" spans="1:10" ht="51" x14ac:dyDescent="0.25">
      <c r="A280" s="114"/>
      <c r="B280" s="115"/>
      <c r="C280" s="116"/>
      <c r="D280" s="118"/>
      <c r="E280" s="51" t="s">
        <v>199</v>
      </c>
      <c r="F280" s="51" t="s">
        <v>11</v>
      </c>
      <c r="G280" s="51" t="s">
        <v>12</v>
      </c>
      <c r="H280" s="51" t="s">
        <v>13</v>
      </c>
      <c r="I280" s="118"/>
      <c r="J280" s="119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1310</v>
      </c>
      <c r="E282" s="35"/>
      <c r="F282" s="35"/>
      <c r="G282" s="35">
        <v>1150</v>
      </c>
      <c r="H282" s="35"/>
      <c r="I282" s="35"/>
      <c r="J282" s="36">
        <v>160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7950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7500</v>
      </c>
      <c r="H283" s="22">
        <f t="shared" si="74"/>
        <v>350</v>
      </c>
      <c r="I283" s="22">
        <f t="shared" si="74"/>
        <v>0</v>
      </c>
      <c r="J283" s="23">
        <f t="shared" si="74"/>
        <v>100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7850</v>
      </c>
      <c r="E286" s="35"/>
      <c r="F286" s="35"/>
      <c r="G286" s="35">
        <v>7500</v>
      </c>
      <c r="H286" s="35">
        <v>350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100</v>
      </c>
      <c r="E290" s="35"/>
      <c r="F290" s="35"/>
      <c r="G290" s="35"/>
      <c r="H290" s="35"/>
      <c r="I290" s="35"/>
      <c r="J290" s="36">
        <v>100</v>
      </c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4550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1050</v>
      </c>
      <c r="H291" s="22">
        <f t="shared" si="75"/>
        <v>3200</v>
      </c>
      <c r="I291" s="22">
        <f t="shared" si="75"/>
        <v>0</v>
      </c>
      <c r="J291" s="23">
        <f t="shared" si="75"/>
        <v>300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750</v>
      </c>
      <c r="E292" s="35"/>
      <c r="F292" s="35"/>
      <c r="G292" s="35">
        <v>500</v>
      </c>
      <c r="H292" s="35">
        <v>250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3800</v>
      </c>
      <c r="E293" s="35"/>
      <c r="F293" s="35"/>
      <c r="G293" s="35">
        <v>550</v>
      </c>
      <c r="H293" s="35">
        <v>2950</v>
      </c>
      <c r="I293" s="35"/>
      <c r="J293" s="36">
        <v>300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42150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2550</v>
      </c>
      <c r="H294" s="22">
        <f t="shared" si="76"/>
        <v>37432</v>
      </c>
      <c r="I294" s="22">
        <f t="shared" si="76"/>
        <v>0</v>
      </c>
      <c r="J294" s="23">
        <f t="shared" si="76"/>
        <v>2168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2635</v>
      </c>
      <c r="E295" s="35"/>
      <c r="F295" s="35"/>
      <c r="G295" s="35">
        <v>1100</v>
      </c>
      <c r="H295" s="35">
        <v>1285</v>
      </c>
      <c r="I295" s="35"/>
      <c r="J295" s="36">
        <v>250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500</v>
      </c>
      <c r="E297" s="35"/>
      <c r="F297" s="35"/>
      <c r="G297" s="35"/>
      <c r="H297" s="35"/>
      <c r="I297" s="35"/>
      <c r="J297" s="36">
        <v>500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8800</v>
      </c>
      <c r="E298" s="39"/>
      <c r="F298" s="39"/>
      <c r="G298" s="39"/>
      <c r="H298" s="39">
        <v>8550</v>
      </c>
      <c r="I298" s="39"/>
      <c r="J298" s="40">
        <v>250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24975</v>
      </c>
      <c r="E301" s="35"/>
      <c r="F301" s="35"/>
      <c r="G301" s="35">
        <v>700</v>
      </c>
      <c r="H301" s="35">
        <v>23872</v>
      </c>
      <c r="I301" s="35"/>
      <c r="J301" s="36">
        <v>403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2700</v>
      </c>
      <c r="E302" s="35"/>
      <c r="F302" s="35"/>
      <c r="G302" s="35"/>
      <c r="H302" s="35">
        <v>2250</v>
      </c>
      <c r="I302" s="35"/>
      <c r="J302" s="36">
        <v>450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2540</v>
      </c>
      <c r="E303" s="35"/>
      <c r="F303" s="35"/>
      <c r="G303" s="35">
        <v>750</v>
      </c>
      <c r="H303" s="35">
        <v>1475</v>
      </c>
      <c r="I303" s="35"/>
      <c r="J303" s="36">
        <v>315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415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415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385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385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100</v>
      </c>
      <c r="E306" s="35"/>
      <c r="F306" s="35"/>
      <c r="G306" s="35"/>
      <c r="H306" s="35"/>
      <c r="I306" s="35"/>
      <c r="J306" s="36">
        <v>100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285</v>
      </c>
      <c r="E307" s="35"/>
      <c r="F307" s="35"/>
      <c r="G307" s="35"/>
      <c r="H307" s="35"/>
      <c r="I307" s="35"/>
      <c r="J307" s="36">
        <v>285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14" t="s">
        <v>2</v>
      </c>
      <c r="B309" s="115" t="s">
        <v>3</v>
      </c>
      <c r="C309" s="116" t="s">
        <v>4</v>
      </c>
      <c r="D309" s="117" t="s">
        <v>196</v>
      </c>
      <c r="E309" s="118"/>
      <c r="F309" s="118"/>
      <c r="G309" s="118"/>
      <c r="H309" s="118"/>
      <c r="I309" s="118"/>
      <c r="J309" s="119"/>
    </row>
    <row r="310" spans="1:10" x14ac:dyDescent="0.25">
      <c r="A310" s="114"/>
      <c r="B310" s="115"/>
      <c r="C310" s="116"/>
      <c r="D310" s="117" t="s">
        <v>197</v>
      </c>
      <c r="E310" s="117" t="s">
        <v>198</v>
      </c>
      <c r="F310" s="118"/>
      <c r="G310" s="118"/>
      <c r="H310" s="118"/>
      <c r="I310" s="117" t="s">
        <v>8</v>
      </c>
      <c r="J310" s="120" t="s">
        <v>9</v>
      </c>
    </row>
    <row r="311" spans="1:10" ht="51" x14ac:dyDescent="0.25">
      <c r="A311" s="114"/>
      <c r="B311" s="115"/>
      <c r="C311" s="116"/>
      <c r="D311" s="118"/>
      <c r="E311" s="51" t="s">
        <v>199</v>
      </c>
      <c r="F311" s="51" t="s">
        <v>11</v>
      </c>
      <c r="G311" s="51" t="s">
        <v>12</v>
      </c>
      <c r="H311" s="51" t="s">
        <v>13</v>
      </c>
      <c r="I311" s="118"/>
      <c r="J311" s="119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30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30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30</v>
      </c>
      <c r="E322" s="35"/>
      <c r="F322" s="35"/>
      <c r="G322" s="35"/>
      <c r="H322" s="35"/>
      <c r="I322" s="35"/>
      <c r="J322" s="36">
        <v>30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14" t="s">
        <v>2</v>
      </c>
      <c r="B339" s="115" t="s">
        <v>3</v>
      </c>
      <c r="C339" s="116" t="s">
        <v>4</v>
      </c>
      <c r="D339" s="117" t="s">
        <v>196</v>
      </c>
      <c r="E339" s="118"/>
      <c r="F339" s="118"/>
      <c r="G339" s="118"/>
      <c r="H339" s="118"/>
      <c r="I339" s="118"/>
      <c r="J339" s="119"/>
    </row>
    <row r="340" spans="1:10" x14ac:dyDescent="0.25">
      <c r="A340" s="114"/>
      <c r="B340" s="115"/>
      <c r="C340" s="116"/>
      <c r="D340" s="117" t="s">
        <v>197</v>
      </c>
      <c r="E340" s="117" t="s">
        <v>198</v>
      </c>
      <c r="F340" s="118"/>
      <c r="G340" s="118"/>
      <c r="H340" s="118"/>
      <c r="I340" s="117" t="s">
        <v>8</v>
      </c>
      <c r="J340" s="120" t="s">
        <v>9</v>
      </c>
    </row>
    <row r="341" spans="1:10" ht="51" x14ac:dyDescent="0.25">
      <c r="A341" s="114"/>
      <c r="B341" s="115"/>
      <c r="C341" s="116"/>
      <c r="D341" s="118"/>
      <c r="E341" s="51" t="s">
        <v>199</v>
      </c>
      <c r="F341" s="51" t="s">
        <v>11</v>
      </c>
      <c r="G341" s="51" t="s">
        <v>12</v>
      </c>
      <c r="H341" s="51" t="s">
        <v>13</v>
      </c>
      <c r="I341" s="118"/>
      <c r="J341" s="119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1650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1650</v>
      </c>
      <c r="I364" s="22">
        <f t="shared" si="94"/>
        <v>0</v>
      </c>
      <c r="J364" s="23">
        <f t="shared" si="94"/>
        <v>0</v>
      </c>
    </row>
    <row r="365" spans="1:10" x14ac:dyDescent="0.25">
      <c r="A365" s="114" t="s">
        <v>2</v>
      </c>
      <c r="B365" s="115" t="s">
        <v>3</v>
      </c>
      <c r="C365" s="116" t="s">
        <v>4</v>
      </c>
      <c r="D365" s="117" t="s">
        <v>196</v>
      </c>
      <c r="E365" s="118"/>
      <c r="F365" s="118"/>
      <c r="G365" s="118"/>
      <c r="H365" s="118"/>
      <c r="I365" s="118"/>
      <c r="J365" s="119"/>
    </row>
    <row r="366" spans="1:10" x14ac:dyDescent="0.25">
      <c r="A366" s="114"/>
      <c r="B366" s="115"/>
      <c r="C366" s="116"/>
      <c r="D366" s="117" t="s">
        <v>197</v>
      </c>
      <c r="E366" s="117" t="s">
        <v>198</v>
      </c>
      <c r="F366" s="118"/>
      <c r="G366" s="118"/>
      <c r="H366" s="118"/>
      <c r="I366" s="117" t="s">
        <v>8</v>
      </c>
      <c r="J366" s="120" t="s">
        <v>9</v>
      </c>
    </row>
    <row r="367" spans="1:10" ht="51" x14ac:dyDescent="0.25">
      <c r="A367" s="114"/>
      <c r="B367" s="115"/>
      <c r="C367" s="116"/>
      <c r="D367" s="118"/>
      <c r="E367" s="51" t="s">
        <v>199</v>
      </c>
      <c r="F367" s="51" t="s">
        <v>11</v>
      </c>
      <c r="G367" s="51" t="s">
        <v>12</v>
      </c>
      <c r="H367" s="51" t="s">
        <v>13</v>
      </c>
      <c r="I367" s="118"/>
      <c r="J367" s="119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1650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1650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1650</v>
      </c>
      <c r="E382" s="35"/>
      <c r="F382" s="35"/>
      <c r="G382" s="35"/>
      <c r="H382" s="35">
        <v>1650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14" t="s">
        <v>2</v>
      </c>
      <c r="B390" s="115" t="s">
        <v>3</v>
      </c>
      <c r="C390" s="116" t="s">
        <v>4</v>
      </c>
      <c r="D390" s="117" t="s">
        <v>196</v>
      </c>
      <c r="E390" s="118"/>
      <c r="F390" s="118"/>
      <c r="G390" s="118"/>
      <c r="H390" s="118"/>
      <c r="I390" s="118"/>
      <c r="J390" s="119"/>
    </row>
    <row r="391" spans="1:10" x14ac:dyDescent="0.25">
      <c r="A391" s="114"/>
      <c r="B391" s="115"/>
      <c r="C391" s="116"/>
      <c r="D391" s="117" t="s">
        <v>197</v>
      </c>
      <c r="E391" s="117" t="s">
        <v>198</v>
      </c>
      <c r="F391" s="118"/>
      <c r="G391" s="118"/>
      <c r="H391" s="118"/>
      <c r="I391" s="117" t="s">
        <v>8</v>
      </c>
      <c r="J391" s="120" t="s">
        <v>9</v>
      </c>
    </row>
    <row r="392" spans="1:10" ht="51" x14ac:dyDescent="0.25">
      <c r="A392" s="114"/>
      <c r="B392" s="115"/>
      <c r="C392" s="116"/>
      <c r="D392" s="118"/>
      <c r="E392" s="51" t="s">
        <v>199</v>
      </c>
      <c r="F392" s="51" t="s">
        <v>11</v>
      </c>
      <c r="G392" s="51" t="s">
        <v>12</v>
      </c>
      <c r="H392" s="51" t="s">
        <v>13</v>
      </c>
      <c r="I392" s="118"/>
      <c r="J392" s="119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250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60</v>
      </c>
      <c r="I403" s="22">
        <f t="shared" si="104"/>
        <v>0</v>
      </c>
      <c r="J403" s="23">
        <f t="shared" si="104"/>
        <v>190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200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60</v>
      </c>
      <c r="I407" s="22">
        <f t="shared" si="106"/>
        <v>0</v>
      </c>
      <c r="J407" s="23">
        <f t="shared" si="106"/>
        <v>140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100</v>
      </c>
      <c r="E408" s="35"/>
      <c r="F408" s="35"/>
      <c r="G408" s="35"/>
      <c r="H408" s="35">
        <v>60</v>
      </c>
      <c r="I408" s="35"/>
      <c r="J408" s="36">
        <v>40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14" t="s">
        <v>2</v>
      </c>
      <c r="B418" s="115" t="s">
        <v>3</v>
      </c>
      <c r="C418" s="116" t="s">
        <v>4</v>
      </c>
      <c r="D418" s="117" t="s">
        <v>196</v>
      </c>
      <c r="E418" s="118"/>
      <c r="F418" s="118"/>
      <c r="G418" s="118"/>
      <c r="H418" s="118"/>
      <c r="I418" s="118"/>
      <c r="J418" s="119"/>
    </row>
    <row r="419" spans="1:10" x14ac:dyDescent="0.25">
      <c r="A419" s="114"/>
      <c r="B419" s="115"/>
      <c r="C419" s="116"/>
      <c r="D419" s="117" t="s">
        <v>197</v>
      </c>
      <c r="E419" s="117" t="s">
        <v>198</v>
      </c>
      <c r="F419" s="118"/>
      <c r="G419" s="118"/>
      <c r="H419" s="118"/>
      <c r="I419" s="117" t="s">
        <v>8</v>
      </c>
      <c r="J419" s="120" t="s">
        <v>9</v>
      </c>
    </row>
    <row r="420" spans="1:10" ht="51" x14ac:dyDescent="0.25">
      <c r="A420" s="114"/>
      <c r="B420" s="115"/>
      <c r="C420" s="116"/>
      <c r="D420" s="118"/>
      <c r="E420" s="51" t="s">
        <v>199</v>
      </c>
      <c r="F420" s="51" t="s">
        <v>11</v>
      </c>
      <c r="G420" s="51" t="s">
        <v>12</v>
      </c>
      <c r="H420" s="51" t="s">
        <v>13</v>
      </c>
      <c r="I420" s="118"/>
      <c r="J420" s="119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10800</v>
      </c>
      <c r="E424" s="22">
        <f t="shared" ref="E424:J424" si="111">E425+E447+E460+E463+E471</f>
        <v>7700</v>
      </c>
      <c r="F424" s="22">
        <f t="shared" si="111"/>
        <v>0</v>
      </c>
      <c r="G424" s="22">
        <f t="shared" si="111"/>
        <v>2500</v>
      </c>
      <c r="H424" s="22">
        <f t="shared" si="111"/>
        <v>0</v>
      </c>
      <c r="I424" s="22">
        <f t="shared" si="111"/>
        <v>0</v>
      </c>
      <c r="J424" s="23">
        <f t="shared" si="111"/>
        <v>600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10800</v>
      </c>
      <c r="E425" s="22">
        <f t="shared" ref="E425:J425" si="112">E426+E431+E441+E443+E445</f>
        <v>7700</v>
      </c>
      <c r="F425" s="22">
        <f t="shared" si="112"/>
        <v>0</v>
      </c>
      <c r="G425" s="22">
        <f t="shared" si="112"/>
        <v>2500</v>
      </c>
      <c r="H425" s="22">
        <f t="shared" si="112"/>
        <v>0</v>
      </c>
      <c r="I425" s="22">
        <f t="shared" si="112"/>
        <v>0</v>
      </c>
      <c r="J425" s="23">
        <f t="shared" si="112"/>
        <v>600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10500</v>
      </c>
      <c r="E431" s="22">
        <f t="shared" ref="E431:J431" si="114">SUM(E432:E440)</f>
        <v>7700</v>
      </c>
      <c r="F431" s="22">
        <f t="shared" si="114"/>
        <v>0</v>
      </c>
      <c r="G431" s="22">
        <f t="shared" si="114"/>
        <v>2500</v>
      </c>
      <c r="H431" s="22">
        <f t="shared" si="114"/>
        <v>0</v>
      </c>
      <c r="I431" s="22">
        <f t="shared" si="114"/>
        <v>0</v>
      </c>
      <c r="J431" s="23">
        <f t="shared" si="114"/>
        <v>300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2000</v>
      </c>
      <c r="E433" s="35"/>
      <c r="F433" s="35"/>
      <c r="G433" s="35">
        <v>1800</v>
      </c>
      <c r="H433" s="35"/>
      <c r="I433" s="35"/>
      <c r="J433" s="36">
        <v>200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8500</v>
      </c>
      <c r="E436" s="35">
        <v>7700</v>
      </c>
      <c r="F436" s="35"/>
      <c r="G436" s="35">
        <v>700</v>
      </c>
      <c r="H436" s="35"/>
      <c r="I436" s="35"/>
      <c r="J436" s="36">
        <v>100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300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300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300</v>
      </c>
      <c r="E442" s="35"/>
      <c r="F442" s="35"/>
      <c r="G442" s="35"/>
      <c r="H442" s="35"/>
      <c r="I442" s="35"/>
      <c r="J442" s="36">
        <v>300</v>
      </c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14" t="s">
        <v>2</v>
      </c>
      <c r="B452" s="115" t="s">
        <v>3</v>
      </c>
      <c r="C452" s="116" t="s">
        <v>4</v>
      </c>
      <c r="D452" s="117" t="s">
        <v>196</v>
      </c>
      <c r="E452" s="118"/>
      <c r="F452" s="118"/>
      <c r="G452" s="118"/>
      <c r="H452" s="118"/>
      <c r="I452" s="118"/>
      <c r="J452" s="119"/>
    </row>
    <row r="453" spans="1:10" x14ac:dyDescent="0.25">
      <c r="A453" s="114"/>
      <c r="B453" s="115"/>
      <c r="C453" s="116"/>
      <c r="D453" s="117" t="s">
        <v>197</v>
      </c>
      <c r="E453" s="117" t="s">
        <v>198</v>
      </c>
      <c r="F453" s="118"/>
      <c r="G453" s="118"/>
      <c r="H453" s="118"/>
      <c r="I453" s="117" t="s">
        <v>8</v>
      </c>
      <c r="J453" s="120" t="s">
        <v>9</v>
      </c>
    </row>
    <row r="454" spans="1:10" ht="51" x14ac:dyDescent="0.25">
      <c r="A454" s="114"/>
      <c r="B454" s="115"/>
      <c r="C454" s="116"/>
      <c r="D454" s="118"/>
      <c r="E454" s="51" t="s">
        <v>199</v>
      </c>
      <c r="F454" s="51" t="s">
        <v>11</v>
      </c>
      <c r="G454" s="51" t="s">
        <v>12</v>
      </c>
      <c r="H454" s="51" t="s">
        <v>13</v>
      </c>
      <c r="I454" s="118"/>
      <c r="J454" s="119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14" t="s">
        <v>2</v>
      </c>
      <c r="B480" s="115" t="s">
        <v>3</v>
      </c>
      <c r="C480" s="116" t="s">
        <v>4</v>
      </c>
      <c r="D480" s="117" t="s">
        <v>196</v>
      </c>
      <c r="E480" s="118"/>
      <c r="F480" s="118"/>
      <c r="G480" s="118"/>
      <c r="H480" s="118"/>
      <c r="I480" s="118"/>
      <c r="J480" s="119"/>
    </row>
    <row r="481" spans="1:10" x14ac:dyDescent="0.25">
      <c r="A481" s="114"/>
      <c r="B481" s="115"/>
      <c r="C481" s="116"/>
      <c r="D481" s="117" t="s">
        <v>197</v>
      </c>
      <c r="E481" s="117" t="s">
        <v>198</v>
      </c>
      <c r="F481" s="118"/>
      <c r="G481" s="118"/>
      <c r="H481" s="118"/>
      <c r="I481" s="117" t="s">
        <v>8</v>
      </c>
      <c r="J481" s="120" t="s">
        <v>9</v>
      </c>
    </row>
    <row r="482" spans="1:10" ht="51" x14ac:dyDescent="0.25">
      <c r="A482" s="114"/>
      <c r="B482" s="115"/>
      <c r="C482" s="116"/>
      <c r="D482" s="118"/>
      <c r="E482" s="51" t="s">
        <v>199</v>
      </c>
      <c r="F482" s="51" t="s">
        <v>11</v>
      </c>
      <c r="G482" s="51" t="s">
        <v>12</v>
      </c>
      <c r="H482" s="51" t="s">
        <v>13</v>
      </c>
      <c r="I482" s="118"/>
      <c r="J482" s="119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14" t="s">
        <v>2</v>
      </c>
      <c r="B507" s="115" t="s">
        <v>3</v>
      </c>
      <c r="C507" s="116" t="s">
        <v>4</v>
      </c>
      <c r="D507" s="117" t="s">
        <v>196</v>
      </c>
      <c r="E507" s="118"/>
      <c r="F507" s="118"/>
      <c r="G507" s="118"/>
      <c r="H507" s="118"/>
      <c r="I507" s="118"/>
      <c r="J507" s="119"/>
    </row>
    <row r="508" spans="1:10" x14ac:dyDescent="0.25">
      <c r="A508" s="114"/>
      <c r="B508" s="115"/>
      <c r="C508" s="116"/>
      <c r="D508" s="117" t="s">
        <v>197</v>
      </c>
      <c r="E508" s="117" t="s">
        <v>198</v>
      </c>
      <c r="F508" s="118"/>
      <c r="G508" s="118"/>
      <c r="H508" s="118"/>
      <c r="I508" s="117" t="s">
        <v>8</v>
      </c>
      <c r="J508" s="120" t="s">
        <v>9</v>
      </c>
    </row>
    <row r="509" spans="1:10" ht="51" x14ac:dyDescent="0.25">
      <c r="A509" s="114"/>
      <c r="B509" s="115"/>
      <c r="C509" s="116"/>
      <c r="D509" s="118"/>
      <c r="E509" s="51" t="s">
        <v>199</v>
      </c>
      <c r="F509" s="51" t="s">
        <v>11</v>
      </c>
      <c r="G509" s="51" t="s">
        <v>12</v>
      </c>
      <c r="H509" s="51" t="s">
        <v>13</v>
      </c>
      <c r="I509" s="118"/>
      <c r="J509" s="119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419500</v>
      </c>
      <c r="E530" s="44">
        <f t="shared" ref="E530:J530" si="140">E227+E474</f>
        <v>7700</v>
      </c>
      <c r="F530" s="44">
        <f t="shared" si="140"/>
        <v>0</v>
      </c>
      <c r="G530" s="44">
        <f t="shared" si="140"/>
        <v>20000</v>
      </c>
      <c r="H530" s="44">
        <f t="shared" si="140"/>
        <v>382500</v>
      </c>
      <c r="I530" s="44">
        <f t="shared" si="140"/>
        <v>0</v>
      </c>
      <c r="J530" s="45">
        <f t="shared" si="140"/>
        <v>9300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419500</v>
      </c>
      <c r="E10" s="71">
        <f t="shared" ref="E10:J10" si="0">E11+E29</f>
        <v>7700</v>
      </c>
      <c r="F10" s="71">
        <f t="shared" si="0"/>
        <v>0</v>
      </c>
      <c r="G10" s="71">
        <f t="shared" si="0"/>
        <v>20000</v>
      </c>
      <c r="H10" s="71">
        <f t="shared" si="0"/>
        <v>382500</v>
      </c>
      <c r="I10" s="71">
        <f t="shared" si="0"/>
        <v>0</v>
      </c>
      <c r="J10" s="71">
        <f t="shared" si="0"/>
        <v>9300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419450</v>
      </c>
      <c r="E11" s="71">
        <f t="shared" ref="E11:J11" si="2">E12+E16+E22+E25+E27</f>
        <v>7700</v>
      </c>
      <c r="F11" s="71">
        <f t="shared" si="2"/>
        <v>0</v>
      </c>
      <c r="G11" s="71">
        <f t="shared" si="2"/>
        <v>20000</v>
      </c>
      <c r="H11" s="71">
        <f t="shared" si="2"/>
        <v>382500</v>
      </c>
      <c r="I11" s="71">
        <f t="shared" si="2"/>
        <v>0</v>
      </c>
      <c r="J11" s="71">
        <f t="shared" si="2"/>
        <v>9250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10250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9250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9000</v>
      </c>
      <c r="E18" s="77"/>
      <c r="F18" s="77"/>
      <c r="G18" s="77"/>
      <c r="H18" s="77"/>
      <c r="I18" s="77"/>
      <c r="J18" s="77">
        <f>'2023'!J104</f>
        <v>9000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250</v>
      </c>
      <c r="E21" s="78"/>
      <c r="F21" s="78"/>
      <c r="G21" s="78"/>
      <c r="H21" s="78"/>
      <c r="I21" s="78"/>
      <c r="J21" s="36">
        <f>'2023'!J124</f>
        <v>250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389200</v>
      </c>
      <c r="E25" s="71">
        <f>'2023'!E130</f>
        <v>7700</v>
      </c>
      <c r="F25" s="71">
        <f>'2023'!F130</f>
        <v>0</v>
      </c>
      <c r="G25" s="71">
        <f>'2023'!G130</f>
        <v>0</v>
      </c>
      <c r="H25" s="71">
        <f>'2023'!H130</f>
        <v>381500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389200</v>
      </c>
      <c r="E26" s="77">
        <f>'2023'!E131</f>
        <v>7700</v>
      </c>
      <c r="F26" s="77">
        <f>'2023'!F131</f>
        <v>0</v>
      </c>
      <c r="G26" s="77">
        <f>'2023'!G131</f>
        <v>0</v>
      </c>
      <c r="H26" s="77">
        <f>'2023'!H131</f>
        <v>381500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419500</v>
      </c>
      <c r="E42" s="71">
        <f t="shared" ref="E42:J42" si="11">E10+E37</f>
        <v>7700</v>
      </c>
      <c r="F42" s="71">
        <f t="shared" si="11"/>
        <v>0</v>
      </c>
      <c r="G42" s="71">
        <f t="shared" si="11"/>
        <v>20000</v>
      </c>
      <c r="H42" s="74">
        <f t="shared" si="11"/>
        <v>382500</v>
      </c>
      <c r="I42" s="71">
        <f t="shared" si="11"/>
        <v>0</v>
      </c>
      <c r="J42" s="71">
        <f t="shared" si="11"/>
        <v>9300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417470</v>
      </c>
      <c r="E6" s="81">
        <f t="shared" ref="E6:J6" si="0">E7+E38</f>
        <v>7700</v>
      </c>
      <c r="F6" s="81">
        <f t="shared" si="0"/>
        <v>0</v>
      </c>
      <c r="G6" s="81">
        <f t="shared" si="0"/>
        <v>20000</v>
      </c>
      <c r="H6" s="81">
        <f t="shared" si="0"/>
        <v>380850</v>
      </c>
      <c r="I6" s="81">
        <f t="shared" si="0"/>
        <v>0</v>
      </c>
      <c r="J6" s="81">
        <f t="shared" si="0"/>
        <v>8920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406970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17500</v>
      </c>
      <c r="H7" s="81">
        <f t="shared" si="2"/>
        <v>380850</v>
      </c>
      <c r="I7" s="81">
        <f t="shared" si="2"/>
        <v>0</v>
      </c>
      <c r="J7" s="81">
        <f t="shared" si="2"/>
        <v>8620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326935</v>
      </c>
      <c r="E8" s="81">
        <f t="shared" ref="E8:J8" si="3">SUM(E9:E14)</f>
        <v>0</v>
      </c>
      <c r="F8" s="81">
        <f t="shared" si="3"/>
        <v>0</v>
      </c>
      <c r="G8" s="81">
        <f t="shared" si="3"/>
        <v>150</v>
      </c>
      <c r="H8" s="81">
        <f t="shared" si="3"/>
        <v>324796</v>
      </c>
      <c r="I8" s="81">
        <f t="shared" si="3"/>
        <v>0</v>
      </c>
      <c r="J8" s="81">
        <f t="shared" si="3"/>
        <v>1989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269505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268203</v>
      </c>
      <c r="I9" s="88">
        <f>'2023'!I231</f>
        <v>0</v>
      </c>
      <c r="J9" s="88">
        <f>'2023'!J231</f>
        <v>1302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40830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40633</v>
      </c>
      <c r="I10" s="88">
        <f>'2023'!I232</f>
        <v>0</v>
      </c>
      <c r="J10" s="88">
        <f>'2023'!J232</f>
        <v>197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250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4155</v>
      </c>
      <c r="E12" s="88">
        <f>'2023'!E238</f>
        <v>0</v>
      </c>
      <c r="F12" s="88">
        <f>'2023'!F238</f>
        <v>0</v>
      </c>
      <c r="G12" s="88">
        <f>'2023'!G238</f>
        <v>90</v>
      </c>
      <c r="H12" s="88">
        <f>'2023'!H238</f>
        <v>3965</v>
      </c>
      <c r="I12" s="88">
        <f>'2023'!I238</f>
        <v>0</v>
      </c>
      <c r="J12" s="88">
        <f>'2023'!J238</f>
        <v>100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8750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8610</v>
      </c>
      <c r="I13" s="88">
        <f>'2023'!I247</f>
        <v>0</v>
      </c>
      <c r="J13" s="88">
        <f>'2023'!J247</f>
        <v>140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3445</v>
      </c>
      <c r="E14" s="88">
        <f>'2023'!E249</f>
        <v>0</v>
      </c>
      <c r="F14" s="88">
        <f>'2023'!F249</f>
        <v>0</v>
      </c>
      <c r="G14" s="88">
        <f>'2023'!G249</f>
        <v>60</v>
      </c>
      <c r="H14" s="88">
        <f>'2023'!H249</f>
        <v>3385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79450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17350</v>
      </c>
      <c r="H15" s="81">
        <f t="shared" si="4"/>
        <v>55994</v>
      </c>
      <c r="I15" s="81">
        <f t="shared" si="4"/>
        <v>0</v>
      </c>
      <c r="J15" s="81">
        <f t="shared" si="4"/>
        <v>6106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13950</v>
      </c>
      <c r="E16" s="88">
        <f>'2023'!E256</f>
        <v>0</v>
      </c>
      <c r="F16" s="88">
        <f>'2023'!F256</f>
        <v>0</v>
      </c>
      <c r="G16" s="88">
        <f>'2023'!G256</f>
        <v>0</v>
      </c>
      <c r="H16" s="88">
        <f>'2023'!H256</f>
        <v>12347</v>
      </c>
      <c r="I16" s="88">
        <f>'2023'!I256</f>
        <v>0</v>
      </c>
      <c r="J16" s="88">
        <f>'2023'!J256</f>
        <v>1603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10250</v>
      </c>
      <c r="E18" s="88">
        <f>'2023'!E270</f>
        <v>0</v>
      </c>
      <c r="F18" s="88">
        <f>'2023'!F270</f>
        <v>0</v>
      </c>
      <c r="G18" s="88">
        <f>'2023'!G270</f>
        <v>6250</v>
      </c>
      <c r="H18" s="88">
        <f>'2023'!H270</f>
        <v>2665</v>
      </c>
      <c r="I18" s="88">
        <f>'2023'!I270</f>
        <v>0</v>
      </c>
      <c r="J18" s="88">
        <f>'2023'!J270</f>
        <v>1335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7950</v>
      </c>
      <c r="E19" s="88">
        <f>'2023'!E283</f>
        <v>0</v>
      </c>
      <c r="F19" s="88">
        <f>'2023'!F283</f>
        <v>0</v>
      </c>
      <c r="G19" s="88">
        <f>'2023'!G283</f>
        <v>7500</v>
      </c>
      <c r="H19" s="88">
        <f>'2023'!H283</f>
        <v>350</v>
      </c>
      <c r="I19" s="88">
        <f>'2023'!I283</f>
        <v>0</v>
      </c>
      <c r="J19" s="88">
        <f>'2023'!J283</f>
        <v>100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4550</v>
      </c>
      <c r="E20" s="88">
        <f>'2023'!E291</f>
        <v>0</v>
      </c>
      <c r="F20" s="88">
        <f>'2023'!F291</f>
        <v>0</v>
      </c>
      <c r="G20" s="88">
        <f>'2023'!G291</f>
        <v>1050</v>
      </c>
      <c r="H20" s="88">
        <f>'2023'!H291</f>
        <v>3200</v>
      </c>
      <c r="I20" s="88">
        <f>'2023'!I291</f>
        <v>0</v>
      </c>
      <c r="J20" s="88">
        <f>'2023'!J291</f>
        <v>300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42150</v>
      </c>
      <c r="E21" s="88">
        <f>'2023'!E294</f>
        <v>0</v>
      </c>
      <c r="F21" s="88">
        <f>'2023'!F294</f>
        <v>0</v>
      </c>
      <c r="G21" s="88">
        <f>'2023'!G294</f>
        <v>2550</v>
      </c>
      <c r="H21" s="88">
        <f>'2023'!H294</f>
        <v>37432</v>
      </c>
      <c r="I21" s="88">
        <f>'2023'!I294</f>
        <v>0</v>
      </c>
      <c r="J21" s="88">
        <f>'2023'!J294</f>
        <v>2168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385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385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385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385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200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60</v>
      </c>
      <c r="I32" s="81">
        <f t="shared" si="8"/>
        <v>0</v>
      </c>
      <c r="J32" s="81">
        <f t="shared" si="8"/>
        <v>140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200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60</v>
      </c>
      <c r="I34" s="88">
        <f>'2023'!I407</f>
        <v>0</v>
      </c>
      <c r="J34" s="88">
        <f>'2023'!J407</f>
        <v>140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10500</v>
      </c>
      <c r="E38" s="81">
        <f t="shared" ref="E38:J38" si="9">E39+E44+E47</f>
        <v>7700</v>
      </c>
      <c r="F38" s="81">
        <f t="shared" si="9"/>
        <v>0</v>
      </c>
      <c r="G38" s="81">
        <f t="shared" si="9"/>
        <v>2500</v>
      </c>
      <c r="H38" s="81">
        <f t="shared" si="9"/>
        <v>0</v>
      </c>
      <c r="I38" s="81">
        <f t="shared" si="9"/>
        <v>0</v>
      </c>
      <c r="J38" s="81">
        <f t="shared" si="9"/>
        <v>300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10500</v>
      </c>
      <c r="E39" s="81">
        <f t="shared" ref="E39:J39" si="10">SUM(E40:E43)</f>
        <v>7700</v>
      </c>
      <c r="F39" s="81">
        <f t="shared" si="10"/>
        <v>0</v>
      </c>
      <c r="G39" s="81">
        <f t="shared" si="10"/>
        <v>2500</v>
      </c>
      <c r="H39" s="81">
        <f t="shared" si="10"/>
        <v>0</v>
      </c>
      <c r="I39" s="81">
        <f t="shared" si="10"/>
        <v>0</v>
      </c>
      <c r="J39" s="81">
        <f t="shared" si="10"/>
        <v>300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10500</v>
      </c>
      <c r="E41" s="88">
        <f>'2023'!E431</f>
        <v>7700</v>
      </c>
      <c r="F41" s="88">
        <f>'2023'!F431</f>
        <v>0</v>
      </c>
      <c r="G41" s="88">
        <f>'2023'!G431</f>
        <v>2500</v>
      </c>
      <c r="H41" s="88">
        <f>'2023'!H431</f>
        <v>0</v>
      </c>
      <c r="I41" s="88">
        <f>'2023'!I431</f>
        <v>0</v>
      </c>
      <c r="J41" s="88">
        <f>'2023'!J431</f>
        <v>300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417470</v>
      </c>
      <c r="E55" s="81">
        <f t="shared" ref="E55:J55" si="16">E6+E49</f>
        <v>7700</v>
      </c>
      <c r="F55" s="81">
        <f t="shared" si="16"/>
        <v>0</v>
      </c>
      <c r="G55" s="81">
        <f t="shared" si="16"/>
        <v>20000</v>
      </c>
      <c r="H55" s="81">
        <f t="shared" si="16"/>
        <v>380850</v>
      </c>
      <c r="I55" s="81">
        <f t="shared" si="16"/>
        <v>0</v>
      </c>
      <c r="J55" s="81">
        <f t="shared" si="16"/>
        <v>8920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2025-05-26T12:30:25Z</cp:lastPrinted>
  <dcterms:created xsi:type="dcterms:W3CDTF">2020-01-27T11:43:35Z</dcterms:created>
  <dcterms:modified xsi:type="dcterms:W3CDTF">2025-06-30T12:19:52Z</dcterms:modified>
</cp:coreProperties>
</file>